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545" windowWidth="12120" windowHeight="9015" activeTab="0"/>
  </bookViews>
  <sheets>
    <sheet name="HESAP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SERAKLİS</author>
  </authors>
  <commentList>
    <comment ref="C8" authorId="0">
      <text>
        <r>
          <rPr>
            <b/>
            <sz val="8"/>
            <rFont val="Tahoma"/>
            <family val="2"/>
          </rPr>
          <t>HER MALİ YIL OCAK VE TEMMUZ AYLARINDA DEĞİŞİR.</t>
        </r>
      </text>
    </comment>
  </commentList>
</comments>
</file>

<file path=xl/sharedStrings.xml><?xml version="1.0" encoding="utf-8"?>
<sst xmlns="http://schemas.openxmlformats.org/spreadsheetml/2006/main" count="25" uniqueCount="21">
  <si>
    <t>E</t>
  </si>
  <si>
    <t>K</t>
  </si>
  <si>
    <t>AŞAĞIDAKİ BİLGİLERİ GİRİNİZ....</t>
  </si>
  <si>
    <t xml:space="preserve">KİŞİSEL AYLIK ÜCRETİNİZİ HESAPLATMAK  İÇİN </t>
  </si>
  <si>
    <t>GÜNDÜZ GÖSTERGESİ :</t>
  </si>
  <si>
    <t>GECE GÖSTERGESİ :</t>
  </si>
  <si>
    <t>GELİR VERGİSİ ORANI  (SEÇİNİZ) :</t>
  </si>
  <si>
    <t>DAMGA VERGİSİ ORANI :</t>
  </si>
  <si>
    <t>TOPLAM ÜCRETİNİZ ( NET ) :</t>
  </si>
  <si>
    <t>KADROLU</t>
  </si>
  <si>
    <t>SÖZLEŞMELİ</t>
  </si>
  <si>
    <t>STATÜNÜZ :</t>
  </si>
  <si>
    <t>GECE DERS SAATİ SAYISI &gt;</t>
  </si>
  <si>
    <t>GECE</t>
  </si>
  <si>
    <t>GÜNDÜZ ÜCRETİNİZ :</t>
  </si>
  <si>
    <t>GECE ÜCRETİNİZ :</t>
  </si>
  <si>
    <t>BRÜT ÜCRET</t>
  </si>
  <si>
    <t>NET ÜCRET</t>
  </si>
  <si>
    <t>GÜNDÜZ DERS SAATİ SAYISI &gt;</t>
  </si>
  <si>
    <t>YÜRÜRLÜKTEKİ AYLIK KATSAYI :</t>
  </si>
  <si>
    <t>NOT: SÖZLEŞMELİ İLE EK DERS KARŞILIĞI DERSE GİREN AYNI ÜCRETİ ALIR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</si>
</sst>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"/>
    <numFmt numFmtId="174" formatCode="_-* #,##0.000\ _T_L_-;\-* #,##0.000\ _T_L_-;_-* &quot;-&quot;??\ _T_L_-;_-@_-"/>
    <numFmt numFmtId="175" formatCode="_-* #,##0.0000\ _T_L_-;\-* #,##0.0000\ _T_L_-;_-* &quot;-&quot;??\ _T_L_-;_-@_-"/>
    <numFmt numFmtId="176" formatCode="_-* #,##0.00000\ _T_L_-;\-* #,##0.00000\ _T_L_-;_-* &quot;-&quot;??\ _T_L_-;_-@_-"/>
    <numFmt numFmtId="177" formatCode="_-* #,##0.000\ &quot;TL&quot;_-;\-* #,##0.000\ &quot;TL&quot;_-;_-* &quot;-&quot;??\ &quot;TL&quot;_-;_-@_-"/>
    <numFmt numFmtId="178" formatCode="_-* #,##0.0\ _T_L_-;\-* #,##0.0\ _T_L_-;_-* &quot;-&quot;??\ _T_L_-;_-@_-"/>
    <numFmt numFmtId="179" formatCode="_-* #,##0\ _T_L_-;\-* #,##0\ _T_L_-;_-* &quot;-&quot;??\ _T_L_-;_-@_-"/>
    <numFmt numFmtId="180" formatCode="00000"/>
    <numFmt numFmtId="181" formatCode="#\ ?/10"/>
    <numFmt numFmtId="182" formatCode="0\2"/>
    <numFmt numFmtId="183" formatCode="00"/>
    <numFmt numFmtId="184" formatCode="000"/>
    <numFmt numFmtId="185" formatCode="0.0000"/>
    <numFmt numFmtId="186" formatCode="#,##0.0"/>
    <numFmt numFmtId="187" formatCode="#\ ?/2"/>
    <numFmt numFmtId="188" formatCode="d\ mmmm\ yyyy\ h:mm"/>
    <numFmt numFmtId="189" formatCode="_-* #,##0.0\ &quot;TL&quot;_-;\-* #,##0.0\ &quot;TL&quot;_-;_-* &quot;-&quot;??\ &quot;TL&quot;_-;_-@_-"/>
    <numFmt numFmtId="190" formatCode="_-* #,##0\ &quot;TL&quot;_-;\-* #,##0\ &quot;TL&quot;_-;_-* &quot;-&quot;??\ &quot;TL&quot;_-;_-@_-"/>
    <numFmt numFmtId="191" formatCode="0.0000000"/>
    <numFmt numFmtId="192" formatCode="0.000000"/>
    <numFmt numFmtId="193" formatCode="0.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Tur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shrinkToFit="1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 shrinkToFit="1"/>
      <protection hidden="1"/>
    </xf>
    <xf numFmtId="2" fontId="1" fillId="33" borderId="1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10" fontId="0" fillId="0" borderId="0" xfId="0" applyNumberFormat="1" applyAlignment="1" applyProtection="1">
      <alignment horizontal="left"/>
      <protection locked="0"/>
    </xf>
    <xf numFmtId="2" fontId="12" fillId="33" borderId="0" xfId="0" applyNumberFormat="1" applyFont="1" applyFill="1" applyAlignment="1" applyProtection="1">
      <alignment horizontal="right"/>
      <protection locked="0"/>
    </xf>
    <xf numFmtId="2" fontId="0" fillId="34" borderId="0" xfId="0" applyNumberFormat="1" applyFill="1" applyAlignment="1" applyProtection="1">
      <alignment horizontal="right"/>
      <protection locked="0"/>
    </xf>
    <xf numFmtId="0" fontId="0" fillId="34" borderId="0" xfId="0" applyFill="1" applyAlignment="1" applyProtection="1">
      <alignment horizontal="right"/>
      <protection locked="0"/>
    </xf>
    <xf numFmtId="0" fontId="1" fillId="35" borderId="0" xfId="0" applyFont="1" applyFill="1" applyBorder="1" applyAlignment="1" applyProtection="1">
      <alignment horizontal="right"/>
      <protection locked="0"/>
    </xf>
    <xf numFmtId="0" fontId="0" fillId="35" borderId="0" xfId="0" applyFill="1" applyAlignment="1" applyProtection="1">
      <alignment horizontal="right"/>
      <protection locked="0"/>
    </xf>
    <xf numFmtId="4" fontId="0" fillId="35" borderId="0" xfId="0" applyNumberFormat="1" applyFill="1" applyBorder="1" applyAlignment="1" applyProtection="1">
      <alignment horizontal="right"/>
      <protection locked="0"/>
    </xf>
    <xf numFmtId="0" fontId="5" fillId="35" borderId="0" xfId="0" applyFont="1" applyFill="1" applyBorder="1" applyAlignment="1" applyProtection="1">
      <alignment horizontal="right"/>
      <protection locked="0"/>
    </xf>
    <xf numFmtId="4" fontId="5" fillId="35" borderId="0" xfId="0" applyNumberFormat="1" applyFont="1" applyFill="1" applyBorder="1" applyAlignment="1" applyProtection="1">
      <alignment horizontal="right"/>
      <protection locked="0"/>
    </xf>
    <xf numFmtId="2" fontId="0" fillId="34" borderId="11" xfId="0" applyNumberFormat="1" applyFill="1" applyBorder="1" applyAlignment="1" applyProtection="1">
      <alignment horizontal="right"/>
      <protection locked="0"/>
    </xf>
    <xf numFmtId="2" fontId="1" fillId="35" borderId="0" xfId="0" applyNumberFormat="1" applyFont="1" applyFill="1" applyBorder="1" applyAlignment="1" applyProtection="1">
      <alignment horizontal="right"/>
      <protection locked="0"/>
    </xf>
    <xf numFmtId="2" fontId="5" fillId="35" borderId="0" xfId="0" applyNumberFormat="1" applyFont="1" applyFill="1" applyBorder="1" applyAlignment="1" applyProtection="1">
      <alignment horizontal="right"/>
      <protection locked="0"/>
    </xf>
    <xf numFmtId="2" fontId="0" fillId="35" borderId="0" xfId="0" applyNumberFormat="1" applyFill="1" applyAlignment="1" applyProtection="1">
      <alignment horizontal="right"/>
      <protection locked="0"/>
    </xf>
    <xf numFmtId="2" fontId="1" fillId="35" borderId="0" xfId="0" applyNumberFormat="1" applyFont="1" applyFill="1" applyBorder="1" applyAlignment="1" applyProtection="1">
      <alignment horizontal="left"/>
      <protection locked="0"/>
    </xf>
    <xf numFmtId="2" fontId="0" fillId="36" borderId="0" xfId="0" applyNumberFormat="1" applyFill="1" applyAlignment="1" applyProtection="1" quotePrefix="1">
      <alignment horizontal="right"/>
      <protection locked="0"/>
    </xf>
    <xf numFmtId="4" fontId="5" fillId="37" borderId="11" xfId="0" applyNumberFormat="1" applyFont="1" applyFill="1" applyBorder="1" applyAlignment="1" applyProtection="1">
      <alignment horizontal="right"/>
      <protection locked="0"/>
    </xf>
    <xf numFmtId="2" fontId="0" fillId="37" borderId="0" xfId="0" applyNumberFormat="1" applyFill="1" applyBorder="1" applyAlignment="1" applyProtection="1">
      <alignment horizontal="right"/>
      <protection locked="0"/>
    </xf>
    <xf numFmtId="4" fontId="5" fillId="38" borderId="11" xfId="0" applyNumberFormat="1" applyFont="1" applyFill="1" applyBorder="1" applyAlignment="1" applyProtection="1">
      <alignment horizontal="right"/>
      <protection locked="0"/>
    </xf>
    <xf numFmtId="2" fontId="1" fillId="38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13" fillId="39" borderId="12" xfId="0" applyFont="1" applyFill="1" applyBorder="1" applyAlignment="1" applyProtection="1">
      <alignment horizontal="right"/>
      <protection hidden="1"/>
    </xf>
    <xf numFmtId="0" fontId="1" fillId="37" borderId="13" xfId="0" applyFont="1" applyFill="1" applyBorder="1" applyAlignment="1" applyProtection="1">
      <alignment horizontal="right" shrinkToFit="1"/>
      <protection hidden="1"/>
    </xf>
    <xf numFmtId="0" fontId="1" fillId="37" borderId="14" xfId="0" applyFont="1" applyFill="1" applyBorder="1" applyAlignment="1" applyProtection="1">
      <alignment horizontal="right" vertical="center" shrinkToFit="1"/>
      <protection hidden="1"/>
    </xf>
    <xf numFmtId="0" fontId="1" fillId="37" borderId="10" xfId="0" applyFont="1" applyFill="1" applyBorder="1" applyAlignment="1" applyProtection="1">
      <alignment horizontal="right" shrinkToFit="1"/>
      <protection hidden="1"/>
    </xf>
    <xf numFmtId="0" fontId="10" fillId="0" borderId="13" xfId="0" applyFont="1" applyFill="1" applyBorder="1" applyAlignment="1" applyProtection="1">
      <alignment horizontal="center"/>
      <protection locked="0"/>
    </xf>
    <xf numFmtId="0" fontId="14" fillId="39" borderId="15" xfId="0" applyFont="1" applyFill="1" applyBorder="1" applyAlignment="1" applyProtection="1">
      <alignment horizontal="center" vertical="center"/>
      <protection locked="0"/>
    </xf>
    <xf numFmtId="0" fontId="13" fillId="39" borderId="14" xfId="0" applyFont="1" applyFill="1" applyBorder="1" applyAlignment="1" applyProtection="1">
      <alignment horizontal="right" vertical="center" shrinkToFit="1"/>
      <protection hidden="1"/>
    </xf>
    <xf numFmtId="0" fontId="1" fillId="34" borderId="13" xfId="0" applyFont="1" applyFill="1" applyBorder="1" applyAlignment="1" applyProtection="1">
      <alignment horizontal="right" vertical="center" shrinkToFit="1"/>
      <protection hidden="1"/>
    </xf>
    <xf numFmtId="0" fontId="11" fillId="34" borderId="15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right" shrinkToFit="1"/>
      <protection hidden="1"/>
    </xf>
    <xf numFmtId="0" fontId="10" fillId="34" borderId="17" xfId="0" applyFont="1" applyFill="1" applyBorder="1" applyAlignment="1" applyProtection="1">
      <alignment horizontal="right"/>
      <protection hidden="1"/>
    </xf>
    <xf numFmtId="0" fontId="15" fillId="34" borderId="14" xfId="0" applyFont="1" applyFill="1" applyBorder="1" applyAlignment="1" applyProtection="1">
      <alignment horizontal="center" vertical="center" shrinkToFit="1"/>
      <protection hidden="1"/>
    </xf>
    <xf numFmtId="4" fontId="6" fillId="40" borderId="18" xfId="5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2" fontId="6" fillId="34" borderId="19" xfId="0" applyNumberFormat="1" applyFont="1" applyFill="1" applyBorder="1" applyAlignment="1" applyProtection="1" quotePrefix="1">
      <alignment horizontal="center"/>
      <protection hidden="1"/>
    </xf>
    <xf numFmtId="0" fontId="13" fillId="39" borderId="10" xfId="0" applyFont="1" applyFill="1" applyBorder="1" applyAlignment="1" applyProtection="1">
      <alignment horizontal="center"/>
      <protection hidden="1"/>
    </xf>
    <xf numFmtId="2" fontId="14" fillId="39" borderId="19" xfId="0" applyNumberFormat="1" applyFont="1" applyFill="1" applyBorder="1" applyAlignment="1" applyProtection="1" quotePrefix="1">
      <alignment horizont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/>
  <dimension ref="B2:AF22"/>
  <sheetViews>
    <sheetView showGridLines="0" showRowColHeaders="0" tabSelected="1" zoomScalePageLayoutView="0" workbookViewId="0" topLeftCell="A4">
      <selection activeCell="K6" sqref="K6"/>
    </sheetView>
  </sheetViews>
  <sheetFormatPr defaultColWidth="9.140625" defaultRowHeight="12.75"/>
  <cols>
    <col min="1" max="1" width="3.8515625" style="1" customWidth="1"/>
    <col min="2" max="2" width="40.8515625" style="8" customWidth="1"/>
    <col min="3" max="3" width="19.00390625" style="1" customWidth="1"/>
    <col min="4" max="4" width="17.28125" style="1" customWidth="1"/>
    <col min="5" max="5" width="2.421875" style="1" customWidth="1"/>
    <col min="6" max="6" width="10.8515625" style="13" hidden="1" customWidth="1"/>
    <col min="7" max="7" width="9.57421875" style="13" hidden="1" customWidth="1"/>
    <col min="8" max="8" width="12.7109375" style="13" hidden="1" customWidth="1"/>
    <col min="9" max="9" width="7.7109375" style="1" hidden="1" customWidth="1"/>
    <col min="10" max="10" width="6.28125" style="1" customWidth="1"/>
    <col min="11" max="11" width="15.00390625" style="1" customWidth="1"/>
    <col min="12" max="14" width="7.140625" style="1" customWidth="1"/>
    <col min="15" max="16384" width="9.140625" style="1" customWidth="1"/>
  </cols>
  <sheetData>
    <row r="1" ht="3.75" customHeight="1"/>
    <row r="2" spans="2:32" ht="15.75">
      <c r="B2" s="9" t="s">
        <v>3</v>
      </c>
      <c r="C2" s="6"/>
      <c r="F2" s="14"/>
      <c r="G2" s="14"/>
      <c r="AF2" s="1" t="s">
        <v>0</v>
      </c>
    </row>
    <row r="3" spans="2:32" ht="15.75">
      <c r="B3" s="9" t="s">
        <v>2</v>
      </c>
      <c r="C3" s="6"/>
      <c r="F3" s="14"/>
      <c r="G3" s="14"/>
      <c r="H3" s="15"/>
      <c r="AF3" s="1" t="s">
        <v>1</v>
      </c>
    </row>
    <row r="4" spans="2:9" ht="13.5" thickBot="1">
      <c r="B4" s="10"/>
      <c r="C4" s="2"/>
      <c r="I4" s="2"/>
    </row>
    <row r="5" spans="2:9" ht="15.75" customHeight="1" thickBot="1">
      <c r="B5" s="37" t="s">
        <v>11</v>
      </c>
      <c r="C5" s="40" t="s">
        <v>9</v>
      </c>
      <c r="F5" s="20" t="s">
        <v>9</v>
      </c>
      <c r="G5" s="20" t="s">
        <v>13</v>
      </c>
      <c r="H5" s="19" t="s">
        <v>10</v>
      </c>
      <c r="I5" s="16" t="s">
        <v>13</v>
      </c>
    </row>
    <row r="6" spans="2:9" ht="23.25" customHeight="1" thickBot="1">
      <c r="B6" s="43" t="s">
        <v>18</v>
      </c>
      <c r="C6" s="44">
        <v>1</v>
      </c>
      <c r="F6" s="20"/>
      <c r="G6" s="20"/>
      <c r="H6" s="19"/>
      <c r="I6" s="16"/>
    </row>
    <row r="7" spans="2:9" ht="21.75" customHeight="1" thickBot="1">
      <c r="B7" s="42" t="s">
        <v>12</v>
      </c>
      <c r="C7" s="41">
        <v>0</v>
      </c>
      <c r="F7" s="20"/>
      <c r="G7" s="20"/>
      <c r="H7" s="19"/>
      <c r="I7" s="16"/>
    </row>
    <row r="8" spans="2:13" ht="22.5" customHeight="1" thickBot="1">
      <c r="B8" s="38" t="s">
        <v>19</v>
      </c>
      <c r="C8" s="50">
        <v>0.079308</v>
      </c>
      <c r="F8" s="26">
        <f>C8*C9*C6</f>
        <v>11.10312</v>
      </c>
      <c r="G8" s="26">
        <f>C7*C8*C10</f>
        <v>0</v>
      </c>
      <c r="H8" s="18">
        <f>C8*C9*C6</f>
        <v>11.10312</v>
      </c>
      <c r="I8" s="29">
        <f>C7*C8*C10</f>
        <v>0</v>
      </c>
      <c r="J8" s="3"/>
      <c r="K8" s="4"/>
      <c r="L8" s="5"/>
      <c r="M8" s="5"/>
    </row>
    <row r="9" spans="2:9" ht="12.75">
      <c r="B9" s="39" t="s">
        <v>4</v>
      </c>
      <c r="C9" s="7">
        <v>140</v>
      </c>
      <c r="F9" s="26">
        <f>F8*C11</f>
        <v>1.665468</v>
      </c>
      <c r="G9" s="26">
        <f>G8*C11</f>
        <v>0</v>
      </c>
      <c r="H9" s="18">
        <f>H8*0.195</f>
        <v>2.1651084000000003</v>
      </c>
      <c r="I9" s="29">
        <f>I8*0.195</f>
        <v>0</v>
      </c>
    </row>
    <row r="10" spans="2:9" ht="12.75">
      <c r="B10" s="39" t="s">
        <v>5</v>
      </c>
      <c r="C10" s="7">
        <v>150</v>
      </c>
      <c r="F10" s="27">
        <f>F8*C12</f>
        <v>0.842726808</v>
      </c>
      <c r="G10" s="27">
        <f>G8*C12</f>
        <v>0</v>
      </c>
      <c r="H10" s="18">
        <f>H8*0.14</f>
        <v>1.5544368000000002</v>
      </c>
      <c r="I10" s="29">
        <f>I8*0.14</f>
        <v>0</v>
      </c>
    </row>
    <row r="11" spans="2:9" ht="12.75">
      <c r="B11" s="39" t="s">
        <v>6</v>
      </c>
      <c r="C11" s="11">
        <v>0.15</v>
      </c>
      <c r="F11" s="26">
        <f>F9+F10</f>
        <v>2.508194808</v>
      </c>
      <c r="G11" s="26">
        <f>G9+G10</f>
        <v>0</v>
      </c>
      <c r="H11" s="18">
        <f>H8+H9</f>
        <v>13.268228400000002</v>
      </c>
      <c r="I11" s="29">
        <f>I8+I9</f>
        <v>0</v>
      </c>
    </row>
    <row r="12" spans="2:9" ht="13.5" thickBot="1">
      <c r="B12" s="39" t="s">
        <v>7</v>
      </c>
      <c r="C12" s="7">
        <v>0.0759</v>
      </c>
      <c r="F12" s="28">
        <f>F8-F11</f>
        <v>8.594925192000002</v>
      </c>
      <c r="G12" s="28">
        <f>G8-G11</f>
        <v>0</v>
      </c>
      <c r="H12" s="18">
        <f>H8-H10</f>
        <v>9.548683200000001</v>
      </c>
      <c r="I12" s="29">
        <f>I8-I10</f>
        <v>0</v>
      </c>
    </row>
    <row r="13" spans="2:9" ht="18.75" customHeight="1">
      <c r="B13" s="45"/>
      <c r="C13" s="52" t="s">
        <v>16</v>
      </c>
      <c r="D13" s="53" t="s">
        <v>17</v>
      </c>
      <c r="F13" s="28"/>
      <c r="G13" s="28"/>
      <c r="H13" s="18"/>
      <c r="I13" s="29"/>
    </row>
    <row r="14" spans="2:9" ht="18" customHeight="1" thickBot="1">
      <c r="B14" s="46" t="s">
        <v>14</v>
      </c>
      <c r="C14" s="54">
        <f>IF(C5="KADROLU",F8,H8)</f>
        <v>11.10312</v>
      </c>
      <c r="D14" s="54">
        <f>IF(C5="KADROLU",F17,H18)</f>
        <v>8.594925192000002</v>
      </c>
      <c r="F14" s="21"/>
      <c r="G14" s="21"/>
      <c r="H14" s="18">
        <f>H12*C11</f>
        <v>1.4323024800000002</v>
      </c>
      <c r="I14" s="29">
        <f>I12*C11</f>
        <v>0</v>
      </c>
    </row>
    <row r="15" spans="2:9" ht="17.25" customHeight="1">
      <c r="B15" s="36"/>
      <c r="C15" s="55" t="s">
        <v>16</v>
      </c>
      <c r="D15" s="55" t="s">
        <v>17</v>
      </c>
      <c r="F15" s="22">
        <f>F12</f>
        <v>8.594925192000002</v>
      </c>
      <c r="G15" s="22">
        <f>G12</f>
        <v>0</v>
      </c>
      <c r="H15" s="17">
        <f>H8*C12</f>
        <v>0.842726808</v>
      </c>
      <c r="I15" s="29">
        <f>I8*C12</f>
        <v>0</v>
      </c>
    </row>
    <row r="16" spans="2:9" ht="18.75" thickBot="1">
      <c r="B16" s="36" t="s">
        <v>15</v>
      </c>
      <c r="C16" s="56">
        <f>IF(C5="KADROLU",G8,I8)</f>
        <v>0</v>
      </c>
      <c r="D16" s="56">
        <f>IF(C5="KADROLU",G17,I18)</f>
        <v>0</v>
      </c>
      <c r="F16" s="23"/>
      <c r="G16" s="23"/>
      <c r="H16" s="30">
        <f>(ROUNDDOWN(H9+H10+H14+H15,2))</f>
        <v>5.99</v>
      </c>
      <c r="I16" s="29">
        <f>(ROUNDDOWN(I9+I10+I14+I15,2))</f>
        <v>0</v>
      </c>
    </row>
    <row r="17" spans="2:9" ht="13.5" thickBot="1">
      <c r="B17" s="51"/>
      <c r="C17" s="51"/>
      <c r="D17" s="51"/>
      <c r="F17" s="31">
        <f>F15</f>
        <v>8.594925192000002</v>
      </c>
      <c r="G17" s="33">
        <f>G15</f>
        <v>0</v>
      </c>
      <c r="H17" s="25">
        <f>H11-H16</f>
        <v>7.2782284000000015</v>
      </c>
      <c r="I17" s="29">
        <f>I11-I16</f>
        <v>0</v>
      </c>
    </row>
    <row r="18" spans="2:9" ht="30.75" customHeight="1" thickBot="1">
      <c r="B18" s="47" t="s">
        <v>8</v>
      </c>
      <c r="C18" s="48">
        <f>IF(C5="kadrolu",F21,H21)</f>
        <v>8.594925192000002</v>
      </c>
      <c r="D18" s="51"/>
      <c r="F18" s="24"/>
      <c r="G18" s="24"/>
      <c r="H18" s="32">
        <f>H17</f>
        <v>7.2782284000000015</v>
      </c>
      <c r="I18" s="34">
        <f>I17</f>
        <v>0</v>
      </c>
    </row>
    <row r="19" spans="2:8" ht="12.75">
      <c r="B19" s="51"/>
      <c r="F19" s="35">
        <f>F17+G17</f>
        <v>8.594925192000002</v>
      </c>
      <c r="H19" s="15">
        <f>H18+I18</f>
        <v>7.2782284000000015</v>
      </c>
    </row>
    <row r="20" ht="12.75">
      <c r="B20" s="49" t="s">
        <v>20</v>
      </c>
    </row>
    <row r="21" spans="3:8" ht="12.75">
      <c r="C21" s="12"/>
      <c r="F21" s="35">
        <f>F19</f>
        <v>8.594925192000002</v>
      </c>
      <c r="H21" s="15">
        <f>H19</f>
        <v>7.2782284000000015</v>
      </c>
    </row>
    <row r="22" ht="12.75">
      <c r="C22" s="12"/>
    </row>
  </sheetData>
  <sheetProtection password="CDDA" sheet="1" objects="1" scenarios="1"/>
  <dataValidations count="2">
    <dataValidation type="list" allowBlank="1" showInputMessage="1" showErrorMessage="1" prompt="SEÇİNİZ LÜTFEN..." errorTitle="LÜTFEN DİKKAT !!!" error="ÖĞRETMENİM,&#10;SEÇİNİZ LÜTFEN..&#10;YAZMAKTAN DAHA KOLAY DEĞİL Mİ?" sqref="C5">
      <formula1>"KADROLU,SÖZLEŞMELİ"</formula1>
    </dataValidation>
    <dataValidation type="list" allowBlank="1" showInputMessage="1" showErrorMessage="1" prompt="SEÇİNİZ LÜTFEN..." errorTitle="LÜTFEN DİKKAT !!!" error="ÖĞRETMENİM,&#10;SEÇİNİZ LÜTFEN..&#10;YAZMAKTAN DAHA KOLAY DEĞİL Mİ?" sqref="C11">
      <formula1>"0,15,0,20"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BEHÇET YAYIKÇI</Manager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KİŞİSEL EKDERS</dc:title>
  <dc:subject>EK DERS HESAPLAMA</dc:subject>
  <dc:creator>SERAKLİS</dc:creator>
  <cp:keywords/>
  <dc:description/>
  <cp:lastModifiedBy>destek</cp:lastModifiedBy>
  <dcterms:created xsi:type="dcterms:W3CDTF">2003-01-29T11:43:06Z</dcterms:created>
  <dcterms:modified xsi:type="dcterms:W3CDTF">2015-01-07T15:34:50Z</dcterms:modified>
  <cp:category/>
  <cp:version/>
  <cp:contentType/>
  <cp:contentStatus/>
</cp:coreProperties>
</file>